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Sensitivity Report 1" sheetId="1" r:id="rId1"/>
    <sheet name="No Layoffs" sheetId="2" r:id="rId2"/>
    <sheet name="Sensitivity Report 2" sheetId="3" r:id="rId3"/>
    <sheet name="Layoffs Possible" sheetId="4" r:id="rId4"/>
  </sheets>
  <definedNames>
    <definedName name="solver_adj" localSheetId="3" hidden="1">'Layoffs Possible'!$C$17:$C$20,'Layoffs Possible'!$D$17:$D$19,'Layoffs Possible'!$E$17:$E$18,'Layoffs Possible'!$F$17,'Layoffs Possible'!$C$21:$F$21</definedName>
    <definedName name="solver_adj" localSheetId="1" hidden="1">'No Layoffs'!$C$17:$C$20,'No Layoffs'!$D$17:$D$19,'No Layoffs'!$E$17:$E$18,'No Layoffs'!$F$17,'No Layoffs'!$C$21:$F$21</definedName>
    <definedName name="solver_cvg" localSheetId="3" hidden="1">0.0001</definedName>
    <definedName name="solver_cvg" localSheetId="1" hidden="1">0.0001</definedName>
    <definedName name="solver_drv" localSheetId="3" hidden="1">1</definedName>
    <definedName name="solver_drv" localSheetId="1" hidden="1">1</definedName>
    <definedName name="solver_est" localSheetId="3" hidden="1">1</definedName>
    <definedName name="solver_est" localSheetId="1" hidden="1">1</definedName>
    <definedName name="solver_itr" localSheetId="3" hidden="1">100</definedName>
    <definedName name="solver_itr" localSheetId="1" hidden="1">100</definedName>
    <definedName name="solver_lhs1" localSheetId="3" hidden="1">'Layoffs Possible'!$C$28:$C$31</definedName>
    <definedName name="solver_lhs1" localSheetId="1" hidden="1">'No Layoffs'!$C$28:$C$31</definedName>
    <definedName name="solver_lhs2" localSheetId="3" hidden="1">'Layoffs Possible'!$C$34:$C$37</definedName>
    <definedName name="solver_lhs2" localSheetId="1" hidden="1">'No Layoffs'!$C$34:$C$37</definedName>
    <definedName name="solver_lhs3" localSheetId="3" hidden="1">'Layoffs Possible'!$E$17:$E$21</definedName>
    <definedName name="solver_lhs3" localSheetId="1" hidden="1">'No Layoffs'!$E$17:$E$21</definedName>
    <definedName name="solver_lhs4" localSheetId="3" hidden="1">'Layoffs Possible'!$F$17:$F$21</definedName>
    <definedName name="solver_lhs4" localSheetId="1" hidden="1">'No Layoffs'!$F$17:$F$21</definedName>
    <definedName name="solver_lin" localSheetId="3" hidden="1">1</definedName>
    <definedName name="solver_lin" localSheetId="1" hidden="1">1</definedName>
    <definedName name="solver_neg" localSheetId="3" hidden="1">1</definedName>
    <definedName name="solver_neg" localSheetId="1" hidden="1">1</definedName>
    <definedName name="solver_num" localSheetId="3" hidden="1">2</definedName>
    <definedName name="solver_num" localSheetId="1" hidden="1">2</definedName>
    <definedName name="solver_nwt" localSheetId="3" hidden="1">1</definedName>
    <definedName name="solver_nwt" localSheetId="1" hidden="1">1</definedName>
    <definedName name="solver_opt" localSheetId="3" hidden="1">'Layoffs Possible'!$B$24</definedName>
    <definedName name="solver_opt" localSheetId="1" hidden="1">'No Layoffs'!$B$24</definedName>
    <definedName name="solver_pre" localSheetId="3" hidden="1">0.000001</definedName>
    <definedName name="solver_pre" localSheetId="1" hidden="1">0.000001</definedName>
    <definedName name="solver_rel1" localSheetId="3" hidden="1">2</definedName>
    <definedName name="solver_rel1" localSheetId="1" hidden="1">3</definedName>
    <definedName name="solver_rel2" localSheetId="3" hidden="1">1</definedName>
    <definedName name="solver_rel2" localSheetId="1" hidden="1">2</definedName>
    <definedName name="solver_rel3" localSheetId="3" hidden="1">2</definedName>
    <definedName name="solver_rel3" localSheetId="1" hidden="1">2</definedName>
    <definedName name="solver_rel4" localSheetId="3" hidden="1">2</definedName>
    <definedName name="solver_rel4" localSheetId="1" hidden="1">2</definedName>
    <definedName name="solver_rhs1" localSheetId="3" hidden="1">'Layoffs Possible'!$E$28:$E$31</definedName>
    <definedName name="solver_rhs1" localSheetId="1" hidden="1">'No Layoffs'!$E$28:$E$31</definedName>
    <definedName name="solver_rhs2" localSheetId="3" hidden="1">'Layoffs Possible'!$E$34:$E$37</definedName>
    <definedName name="solver_rhs2" localSheetId="1" hidden="1">'No Layoffs'!$E$34:$E$37</definedName>
    <definedName name="solver_rhs3" localSheetId="3" hidden="1">'Layoffs Possible'!$E$23</definedName>
    <definedName name="solver_rhs3" localSheetId="1" hidden="1">'No Layoffs'!$E$23</definedName>
    <definedName name="solver_rhs4" localSheetId="3" hidden="1">'Layoffs Possible'!$F$23</definedName>
    <definedName name="solver_rhs4" localSheetId="1" hidden="1">'No Layoffs'!$F$23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tim" localSheetId="3" hidden="1">100</definedName>
    <definedName name="solver_tim" localSheetId="1" hidden="1">100</definedName>
    <definedName name="solver_tol" localSheetId="3" hidden="1">0.05</definedName>
    <definedName name="solver_tol" localSheetId="1" hidden="1">0.05</definedName>
    <definedName name="solver_typ" localSheetId="3" hidden="1">2</definedName>
    <definedName name="solver_typ" localSheetId="1" hidden="1">2</definedName>
    <definedName name="solver_val" localSheetId="3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<sst xmlns="http://schemas.openxmlformats.org/spreadsheetml/2006/main" count="252" uniqueCount="103">
  <si>
    <t>=</t>
  </si>
  <si>
    <t>Constraints</t>
  </si>
  <si>
    <t>Total in month 1</t>
  </si>
  <si>
    <t>Total in month 2</t>
  </si>
  <si>
    <t>Total in month 3</t>
  </si>
  <si>
    <t>Total in month 4</t>
  </si>
  <si>
    <t>&lt;=</t>
  </si>
  <si>
    <t>One month lease</t>
  </si>
  <si>
    <t>Two month lease</t>
  </si>
  <si>
    <t>Three month lease</t>
  </si>
  <si>
    <t>Four month lease</t>
  </si>
  <si>
    <t>Month 1</t>
  </si>
  <si>
    <t>Month 2</t>
  </si>
  <si>
    <t>Month 3</t>
  </si>
  <si>
    <t>Month 4</t>
  </si>
  <si>
    <t>LHS</t>
  </si>
  <si>
    <t>RHS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</si>
  <si>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</si>
  <si>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</si>
  <si>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</si>
  <si>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</si>
  <si>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</si>
  <si>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</si>
  <si>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</si>
  <si>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</si>
  <si>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</si>
  <si>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</si>
  <si>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</si>
  <si>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</si>
  <si>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</si>
  <si>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</si>
  <si>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</si>
  <si>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</si>
  <si>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One month lease Month 1</t>
  </si>
  <si>
    <t>Two month lease Month 1</t>
  </si>
  <si>
    <t>Three month lease Month 1</t>
  </si>
  <si>
    <t>Four month lease Month 1</t>
  </si>
  <si>
    <t>One month lease Month 2</t>
  </si>
  <si>
    <t>Two month lease Month 2</t>
  </si>
  <si>
    <t>Three month lease Month 2</t>
  </si>
  <si>
    <t>One month lease Month 3</t>
  </si>
  <si>
    <t>Two month lease Month 3</t>
  </si>
  <si>
    <t>One month lease Month 4</t>
  </si>
  <si>
    <t>Long term lease Month 1</t>
  </si>
  <si>
    <t>Long term lease Month 2</t>
  </si>
  <si>
    <t>Long term lease Month 3</t>
  </si>
  <si>
    <t>Long term lease Month 4</t>
  </si>
  <si>
    <t>Total in month 1 LHS</t>
  </si>
  <si>
    <t>Total in month 2 LHS</t>
  </si>
  <si>
    <t>Total in month 3 LHS</t>
  </si>
  <si>
    <t>$C$17</t>
  </si>
  <si>
    <t>Total in month 4 LHS</t>
  </si>
  <si>
    <t>$C$20</t>
  </si>
  <si>
    <t>Month 1 LHS</t>
  </si>
  <si>
    <t>$C$21</t>
  </si>
  <si>
    <t>Month 2 LHS</t>
  </si>
  <si>
    <t>Month 3 LHS</t>
  </si>
  <si>
    <t>Month 4 LHS</t>
  </si>
  <si>
    <t>$D$17</t>
  </si>
  <si>
    <t>Total Needed Trucks</t>
  </si>
  <si>
    <t>PennState Leasing Contract Monthly Cost</t>
  </si>
  <si>
    <t>Truck Drivers Cost ($20 x 8 x 5 x 4)</t>
  </si>
  <si>
    <t xml:space="preserve">Monthly Gas </t>
  </si>
  <si>
    <t>Existing Trucks Available (PennState LT Leases)</t>
  </si>
  <si>
    <t>Long-term PennState Leasing</t>
  </si>
  <si>
    <t>Total Monthly Cost</t>
  </si>
  <si>
    <t>Short-term PennState Leasing (includes $2,000 gas)</t>
  </si>
  <si>
    <t>Total Variable</t>
  </si>
  <si>
    <t>Total LT Leases Used</t>
  </si>
  <si>
    <t>Unused  Trucks (Layoffs)</t>
  </si>
  <si>
    <t>Microsoft Excel 10.0 Sensitivity Report</t>
  </si>
  <si>
    <t>Worksheet: [TruckLeasingProject.xls]Lay-off (2)</t>
  </si>
  <si>
    <t>Report Created: 4/13/2003 8:46:43 PM</t>
  </si>
  <si>
    <t>$C$18</t>
  </si>
  <si>
    <t>$C$19</t>
  </si>
  <si>
    <t>$D$18</t>
  </si>
  <si>
    <t>$D$19</t>
  </si>
  <si>
    <t>$E$17</t>
  </si>
  <si>
    <t>$E$18</t>
  </si>
  <si>
    <t>$F$17</t>
  </si>
  <si>
    <t>$D$21</t>
  </si>
  <si>
    <t>$E$21</t>
  </si>
  <si>
    <t>$F$21</t>
  </si>
  <si>
    <t>$C$27</t>
  </si>
  <si>
    <t>$C$28</t>
  </si>
  <si>
    <t>$C$29</t>
  </si>
  <si>
    <t>$C$30</t>
  </si>
  <si>
    <t>$C$33</t>
  </si>
  <si>
    <t>$C$34</t>
  </si>
  <si>
    <t>$C$35</t>
  </si>
  <si>
    <t>$C$36</t>
  </si>
  <si>
    <t>Worksheet: [TruckLeasingProject.xls]Lay-off</t>
  </si>
  <si>
    <t>Report Created: 4/13/2003 8:48:06 PM</t>
  </si>
  <si>
    <t>Reep Construction (No Layoffs Possible)</t>
  </si>
  <si>
    <t>Reep Construction (Layoffs Possible)</t>
  </si>
  <si>
    <t>MIN Cost</t>
  </si>
  <si>
    <t>Long-term lease Requirements:</t>
  </si>
  <si>
    <t>Monthly Requirements</t>
  </si>
  <si>
    <t>Long-term leases Available:</t>
  </si>
  <si>
    <t>Total Fixed (Must Include Regardless)</t>
  </si>
  <si>
    <t>Extra cost by not allowing laying off employees:</t>
  </si>
  <si>
    <t>Long-term lease</t>
  </si>
  <si>
    <t>Savings by having the option of laying off employees: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</si>
</sst>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0" fontId="1" fillId="0" borderId="0" xfId="0" applyFont="1" applyAlignment="1">
      <alignment wrapText="1"/>
    </xf>
    <xf numFmtId="164" fontId="0" fillId="4" borderId="7" xfId="0" applyNumberForma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4.0039062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70</v>
      </c>
    </row>
    <row r="2" ht="12.75">
      <c r="A2" s="1" t="s">
        <v>71</v>
      </c>
    </row>
    <row r="3" ht="12.75">
      <c r="A3" s="1" t="s">
        <v>72</v>
      </c>
    </row>
    <row r="6" ht="13.5" thickBot="1">
      <c r="A6" t="s">
        <v>17</v>
      </c>
    </row>
    <row r="7" spans="2:8" ht="12.75">
      <c r="B7" s="41"/>
      <c r="C7" s="41"/>
      <c r="D7" s="41" t="s">
        <v>20</v>
      </c>
      <c r="E7" s="41" t="s">
        <v>22</v>
      </c>
      <c r="F7" s="41" t="s">
        <v>24</v>
      </c>
      <c r="G7" s="41" t="s">
        <v>26</v>
      </c>
      <c r="H7" s="41" t="s">
        <v>26</v>
      </c>
    </row>
    <row r="8" spans="2:8" ht="13.5" thickBot="1">
      <c r="B8" s="42" t="s">
        <v>18</v>
      </c>
      <c r="C8" s="42" t="s">
        <v>19</v>
      </c>
      <c r="D8" s="42" t="s">
        <v>21</v>
      </c>
      <c r="E8" s="42" t="s">
        <v>23</v>
      </c>
      <c r="F8" s="42" t="s">
        <v>25</v>
      </c>
      <c r="G8" s="42" t="s">
        <v>27</v>
      </c>
      <c r="H8" s="42" t="s">
        <v>28</v>
      </c>
    </row>
    <row r="9" spans="2:8" ht="12.75">
      <c r="B9" s="14" t="s">
        <v>50</v>
      </c>
      <c r="C9" s="14" t="s">
        <v>33</v>
      </c>
      <c r="D9" s="16">
        <v>0</v>
      </c>
      <c r="E9" s="16">
        <v>1515.0000001649169</v>
      </c>
      <c r="F9" s="14">
        <v>6000.000000058208</v>
      </c>
      <c r="G9" s="14">
        <v>1E+30</v>
      </c>
      <c r="H9" s="14">
        <v>1515.0000001649169</v>
      </c>
    </row>
    <row r="10" spans="2:8" ht="12.75">
      <c r="B10" s="14" t="s">
        <v>73</v>
      </c>
      <c r="C10" s="14" t="s">
        <v>34</v>
      </c>
      <c r="D10" s="16">
        <v>0</v>
      </c>
      <c r="E10" s="16">
        <v>1725.000000151339</v>
      </c>
      <c r="F10" s="14">
        <v>11400.000000139698</v>
      </c>
      <c r="G10" s="14">
        <v>1E+30</v>
      </c>
      <c r="H10" s="14">
        <v>1725.000000151339</v>
      </c>
    </row>
    <row r="11" spans="2:8" ht="12.75">
      <c r="B11" s="14" t="s">
        <v>74</v>
      </c>
      <c r="C11" s="14" t="s">
        <v>35</v>
      </c>
      <c r="D11" s="16">
        <v>2.9999999999643623</v>
      </c>
      <c r="E11" s="16">
        <v>0</v>
      </c>
      <c r="F11" s="14">
        <v>15675.000000046564</v>
      </c>
      <c r="G11" s="14">
        <v>209.9999999864221</v>
      </c>
      <c r="H11" s="14">
        <v>915.0000005932098</v>
      </c>
    </row>
    <row r="12" spans="2:8" ht="12.75">
      <c r="B12" s="14" t="s">
        <v>52</v>
      </c>
      <c r="C12" s="14" t="s">
        <v>36</v>
      </c>
      <c r="D12" s="16">
        <v>6.000000000073701</v>
      </c>
      <c r="E12" s="16">
        <v>0</v>
      </c>
      <c r="F12" s="14">
        <v>20159.999999991018</v>
      </c>
      <c r="G12" s="14">
        <v>915.0000005955319</v>
      </c>
      <c r="H12" s="14">
        <v>209.99999998695506</v>
      </c>
    </row>
    <row r="13" spans="2:8" ht="12.75">
      <c r="B13" s="14" t="s">
        <v>58</v>
      </c>
      <c r="C13" s="14" t="s">
        <v>37</v>
      </c>
      <c r="D13" s="16">
        <v>0</v>
      </c>
      <c r="E13" s="16">
        <v>809.99999996314</v>
      </c>
      <c r="F13" s="14">
        <v>6000.000000058208</v>
      </c>
      <c r="G13" s="14">
        <v>1E+30</v>
      </c>
      <c r="H13" s="14">
        <v>809.99999996314</v>
      </c>
    </row>
    <row r="14" spans="2:8" ht="12.75">
      <c r="B14" s="14" t="s">
        <v>75</v>
      </c>
      <c r="C14" s="14" t="s">
        <v>38</v>
      </c>
      <c r="D14" s="16">
        <v>0</v>
      </c>
      <c r="E14" s="16">
        <v>209.99999998642215</v>
      </c>
      <c r="F14" s="14">
        <v>11400.000000139698</v>
      </c>
      <c r="G14" s="14">
        <v>1E+30</v>
      </c>
      <c r="H14" s="14">
        <v>209.99999998642215</v>
      </c>
    </row>
    <row r="15" spans="2:8" ht="12.75">
      <c r="B15" s="14" t="s">
        <v>76</v>
      </c>
      <c r="C15" s="14" t="s">
        <v>39</v>
      </c>
      <c r="D15" s="16">
        <v>0.9999999999643627</v>
      </c>
      <c r="E15" s="16">
        <v>0</v>
      </c>
      <c r="F15" s="14">
        <v>15675.000000046566</v>
      </c>
      <c r="G15" s="14">
        <v>209.99999998642215</v>
      </c>
      <c r="H15" s="14">
        <v>1515.0000001649169</v>
      </c>
    </row>
    <row r="16" spans="2:8" ht="12.75">
      <c r="B16" s="14" t="s">
        <v>77</v>
      </c>
      <c r="C16" s="14" t="s">
        <v>40</v>
      </c>
      <c r="D16" s="16">
        <v>1.0000000000001106</v>
      </c>
      <c r="E16" s="16">
        <v>0</v>
      </c>
      <c r="F16" s="14">
        <v>6000.000000058208</v>
      </c>
      <c r="G16" s="14">
        <v>915.00000059321</v>
      </c>
      <c r="H16" s="14">
        <v>809.99999996314</v>
      </c>
    </row>
    <row r="17" spans="2:8" ht="12.75">
      <c r="B17" s="14" t="s">
        <v>78</v>
      </c>
      <c r="C17" s="14" t="s">
        <v>41</v>
      </c>
      <c r="D17" s="16">
        <v>0</v>
      </c>
      <c r="E17" s="16">
        <v>915.0000005607026</v>
      </c>
      <c r="F17" s="14">
        <v>11400.000000139697</v>
      </c>
      <c r="G17" s="14">
        <v>1E+30</v>
      </c>
      <c r="H17" s="14">
        <v>915.0000005607026</v>
      </c>
    </row>
    <row r="18" spans="2:8" ht="12.75">
      <c r="B18" s="14" t="s">
        <v>79</v>
      </c>
      <c r="C18" s="14" t="s">
        <v>42</v>
      </c>
      <c r="D18" s="16">
        <v>0</v>
      </c>
      <c r="E18" s="16">
        <v>1515.0000000332193</v>
      </c>
      <c r="F18" s="14">
        <v>5999.999999767168</v>
      </c>
      <c r="G18" s="14">
        <v>1E+30</v>
      </c>
      <c r="H18" s="14">
        <v>1515.0000000332193</v>
      </c>
    </row>
    <row r="19" spans="2:8" ht="12.75">
      <c r="B19" s="14" t="s">
        <v>54</v>
      </c>
      <c r="C19" s="14" t="s">
        <v>43</v>
      </c>
      <c r="D19" s="16">
        <v>1</v>
      </c>
      <c r="E19" s="16">
        <v>0</v>
      </c>
      <c r="F19" s="14">
        <v>5199.999999604188</v>
      </c>
      <c r="G19" s="14">
        <v>1E+30</v>
      </c>
      <c r="H19" s="14">
        <v>1E+30</v>
      </c>
    </row>
    <row r="20" spans="2:8" ht="12.75">
      <c r="B20" s="14" t="s">
        <v>80</v>
      </c>
      <c r="C20" s="14" t="s">
        <v>44</v>
      </c>
      <c r="D20" s="16">
        <v>2.00000000000011</v>
      </c>
      <c r="E20" s="16">
        <v>0</v>
      </c>
      <c r="F20" s="14">
        <v>5199.999999895226</v>
      </c>
      <c r="G20" s="14">
        <v>1E+30</v>
      </c>
      <c r="H20" s="14">
        <v>1E+30</v>
      </c>
    </row>
    <row r="21" spans="2:8" ht="12.75">
      <c r="B21" s="14" t="s">
        <v>81</v>
      </c>
      <c r="C21" s="14" t="s">
        <v>45</v>
      </c>
      <c r="D21" s="16">
        <v>3</v>
      </c>
      <c r="E21" s="16">
        <v>0</v>
      </c>
      <c r="F21" s="14">
        <v>5199.999999992238</v>
      </c>
      <c r="G21" s="14">
        <v>1E+30</v>
      </c>
      <c r="H21" s="14">
        <v>1E+30</v>
      </c>
    </row>
    <row r="22" spans="2:8" ht="13.5" thickBot="1">
      <c r="B22" s="15" t="s">
        <v>82</v>
      </c>
      <c r="C22" s="15" t="s">
        <v>46</v>
      </c>
      <c r="D22" s="17">
        <v>1</v>
      </c>
      <c r="E22" s="17">
        <v>0</v>
      </c>
      <c r="F22" s="15">
        <v>5199.999999604188</v>
      </c>
      <c r="G22" s="15">
        <v>1E+30</v>
      </c>
      <c r="H22" s="15">
        <v>1E+30</v>
      </c>
    </row>
    <row r="24" ht="13.5" thickBot="1">
      <c r="A24" t="s">
        <v>1</v>
      </c>
    </row>
    <row r="25" spans="2:8" ht="12.75">
      <c r="B25" s="41"/>
      <c r="C25" s="41"/>
      <c r="D25" s="41" t="s">
        <v>20</v>
      </c>
      <c r="E25" s="41" t="s">
        <v>29</v>
      </c>
      <c r="F25" s="41" t="s">
        <v>31</v>
      </c>
      <c r="G25" s="41" t="s">
        <v>26</v>
      </c>
      <c r="H25" s="41" t="s">
        <v>26</v>
      </c>
    </row>
    <row r="26" spans="2:8" ht="13.5" thickBot="1">
      <c r="B26" s="42" t="s">
        <v>18</v>
      </c>
      <c r="C26" s="42" t="s">
        <v>19</v>
      </c>
      <c r="D26" s="42" t="s">
        <v>21</v>
      </c>
      <c r="E26" s="42" t="s">
        <v>30</v>
      </c>
      <c r="F26" s="42" t="s">
        <v>32</v>
      </c>
      <c r="G26" s="42" t="s">
        <v>27</v>
      </c>
      <c r="H26" s="42" t="s">
        <v>28</v>
      </c>
    </row>
    <row r="27" spans="2:8" ht="12.75">
      <c r="B27" s="14" t="s">
        <v>83</v>
      </c>
      <c r="C27" s="14" t="s">
        <v>47</v>
      </c>
      <c r="D27" s="16">
        <v>10.000000000038064</v>
      </c>
      <c r="E27" s="16">
        <v>4484.999999903744</v>
      </c>
      <c r="F27" s="14">
        <v>10</v>
      </c>
      <c r="G27" s="14">
        <v>0.9999999999620321</v>
      </c>
      <c r="H27" s="14">
        <v>6.0000000000749445</v>
      </c>
    </row>
    <row r="28" spans="2:8" ht="12.75">
      <c r="B28" s="14" t="s">
        <v>84</v>
      </c>
      <c r="C28" s="14" t="s">
        <v>48</v>
      </c>
      <c r="D28" s="16">
        <v>12.000000000002537</v>
      </c>
      <c r="E28" s="16">
        <v>5190.000000107163</v>
      </c>
      <c r="F28" s="14">
        <v>12</v>
      </c>
      <c r="G28" s="14">
        <v>0.99999999999778</v>
      </c>
      <c r="H28" s="14">
        <v>0.9999999999620321</v>
      </c>
    </row>
    <row r="29" spans="2:8" ht="12.75">
      <c r="B29" s="14" t="s">
        <v>85</v>
      </c>
      <c r="C29" s="14" t="s">
        <v>49</v>
      </c>
      <c r="D29" s="16">
        <v>14.000000000002537</v>
      </c>
      <c r="E29" s="16">
        <v>6000.000000072192</v>
      </c>
      <c r="F29" s="14">
        <v>14</v>
      </c>
      <c r="G29" s="14">
        <v>1E+30</v>
      </c>
      <c r="H29" s="14">
        <v>0.99999999999778</v>
      </c>
    </row>
    <row r="30" spans="2:8" ht="12.75">
      <c r="B30" s="14" t="s">
        <v>86</v>
      </c>
      <c r="C30" s="14" t="s">
        <v>51</v>
      </c>
      <c r="D30" s="16">
        <v>8.000000000038064</v>
      </c>
      <c r="E30" s="16">
        <v>4484.999999903743</v>
      </c>
      <c r="F30" s="14">
        <v>8</v>
      </c>
      <c r="G30" s="14">
        <v>2.99999999995737</v>
      </c>
      <c r="H30" s="14">
        <v>6.000000000074944</v>
      </c>
    </row>
    <row r="31" spans="2:8" ht="12.75">
      <c r="B31" s="14" t="s">
        <v>87</v>
      </c>
      <c r="C31" s="14" t="s">
        <v>53</v>
      </c>
      <c r="D31" s="16">
        <v>1</v>
      </c>
      <c r="E31" s="16">
        <v>714.9999998702361</v>
      </c>
      <c r="F31" s="14">
        <v>1</v>
      </c>
      <c r="G31" s="14">
        <v>6.000000000302091</v>
      </c>
      <c r="H31" s="14">
        <v>0.99999999999989</v>
      </c>
    </row>
    <row r="32" spans="2:8" ht="12.75">
      <c r="B32" s="14" t="s">
        <v>88</v>
      </c>
      <c r="C32" s="14" t="s">
        <v>55</v>
      </c>
      <c r="D32" s="16">
        <v>2.00000000000011</v>
      </c>
      <c r="E32" s="16">
        <v>9.999999800158946</v>
      </c>
      <c r="F32" s="14">
        <v>2</v>
      </c>
      <c r="G32" s="14">
        <v>0.9999999999642526</v>
      </c>
      <c r="H32" s="14">
        <v>1</v>
      </c>
    </row>
    <row r="33" spans="2:8" ht="12.75">
      <c r="B33" s="14" t="s">
        <v>89</v>
      </c>
      <c r="C33" s="14" t="s">
        <v>56</v>
      </c>
      <c r="D33" s="16">
        <v>3</v>
      </c>
      <c r="E33" s="16">
        <v>-800.0000000654654</v>
      </c>
      <c r="F33" s="14">
        <v>3</v>
      </c>
      <c r="G33" s="14">
        <v>1.0000000000007407</v>
      </c>
      <c r="H33" s="14">
        <v>3.00000000000189</v>
      </c>
    </row>
    <row r="34" spans="2:8" ht="13.5" thickBot="1">
      <c r="B34" s="15" t="s">
        <v>90</v>
      </c>
      <c r="C34" s="15" t="s">
        <v>57</v>
      </c>
      <c r="D34" s="17">
        <v>1</v>
      </c>
      <c r="E34" s="17">
        <v>714.9999998702378</v>
      </c>
      <c r="F34" s="15">
        <v>1</v>
      </c>
      <c r="G34" s="15">
        <v>6.000000000302091</v>
      </c>
      <c r="H34" s="1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6" max="6" width="9.00390625" style="0" customWidth="1"/>
    <col min="7" max="7" width="10.00390625" style="0" customWidth="1"/>
  </cols>
  <sheetData>
    <row r="1" ht="12.75">
      <c r="A1" s="1" t="s">
        <v>93</v>
      </c>
    </row>
    <row r="2" ht="12.75">
      <c r="A2" s="1"/>
    </row>
    <row r="3" spans="1:6" ht="12.75">
      <c r="A3" s="1"/>
      <c r="C3" s="20" t="s">
        <v>11</v>
      </c>
      <c r="D3" s="20" t="s">
        <v>12</v>
      </c>
      <c r="E3" s="20" t="s">
        <v>13</v>
      </c>
      <c r="F3" s="20" t="s">
        <v>14</v>
      </c>
    </row>
    <row r="4" spans="1:6" ht="38.25">
      <c r="A4" s="1"/>
      <c r="B4" s="18" t="s">
        <v>63</v>
      </c>
      <c r="C4" s="3">
        <v>1</v>
      </c>
      <c r="D4" s="4">
        <v>2</v>
      </c>
      <c r="E4" s="4">
        <v>3</v>
      </c>
      <c r="F4" s="5">
        <v>1</v>
      </c>
    </row>
    <row r="5" spans="1:6" ht="12.75">
      <c r="A5" s="1"/>
      <c r="B5" t="s">
        <v>59</v>
      </c>
      <c r="C5" s="30">
        <v>10</v>
      </c>
      <c r="D5" s="31">
        <v>12</v>
      </c>
      <c r="E5" s="31">
        <v>14</v>
      </c>
      <c r="F5" s="32">
        <v>8</v>
      </c>
    </row>
    <row r="6" spans="1:6" ht="12.75">
      <c r="A6" s="1"/>
      <c r="C6" s="21"/>
      <c r="D6" s="21"/>
      <c r="E6" s="21"/>
      <c r="F6" s="21"/>
    </row>
    <row r="7" ht="12.75">
      <c r="A7" s="1"/>
    </row>
    <row r="8" spans="1:8" ht="12.75">
      <c r="A8" s="1"/>
      <c r="B8" s="58" t="s">
        <v>64</v>
      </c>
      <c r="C8" s="59"/>
      <c r="E8" s="28" t="s">
        <v>66</v>
      </c>
      <c r="F8" s="28"/>
      <c r="G8" s="29"/>
      <c r="H8" s="29"/>
    </row>
    <row r="9" spans="1:7" ht="38.25">
      <c r="A9" s="1"/>
      <c r="B9" s="19" t="s">
        <v>60</v>
      </c>
      <c r="C9" s="25">
        <v>600</v>
      </c>
      <c r="E9" s="1" t="s">
        <v>7</v>
      </c>
      <c r="G9" s="22">
        <v>6000</v>
      </c>
    </row>
    <row r="10" spans="1:7" ht="25.5">
      <c r="A10" s="1"/>
      <c r="B10" s="18" t="s">
        <v>99</v>
      </c>
      <c r="C10" s="25">
        <f>SUM(C9)</f>
        <v>600</v>
      </c>
      <c r="E10" s="1" t="s">
        <v>8</v>
      </c>
      <c r="G10" s="23">
        <v>5700</v>
      </c>
    </row>
    <row r="11" spans="1:7" ht="25.5">
      <c r="A11" s="1"/>
      <c r="B11" s="18" t="s">
        <v>61</v>
      </c>
      <c r="C11" s="23">
        <v>3200</v>
      </c>
      <c r="E11" s="1" t="s">
        <v>9</v>
      </c>
      <c r="G11" s="23">
        <v>5225</v>
      </c>
    </row>
    <row r="12" spans="1:7" ht="15.75" customHeight="1">
      <c r="A12" s="1"/>
      <c r="B12" s="18" t="s">
        <v>62</v>
      </c>
      <c r="C12" s="24">
        <v>2000</v>
      </c>
      <c r="E12" s="1" t="s">
        <v>10</v>
      </c>
      <c r="G12" s="24">
        <v>5040</v>
      </c>
    </row>
    <row r="13" spans="1:3" ht="15.75" customHeight="1">
      <c r="A13" s="1"/>
      <c r="B13" t="s">
        <v>67</v>
      </c>
      <c r="C13" s="25">
        <f>SUM(C11:C12)</f>
        <v>5200</v>
      </c>
    </row>
    <row r="14" spans="1:3" ht="15.75" customHeight="1" thickBot="1">
      <c r="A14" s="1"/>
      <c r="B14" s="18" t="s">
        <v>65</v>
      </c>
      <c r="C14" s="26">
        <f>SUM(C13,C10)</f>
        <v>5800</v>
      </c>
    </row>
    <row r="15" ht="12.75" customHeight="1" thickTop="1">
      <c r="B15" s="18"/>
    </row>
    <row r="16" spans="3:6" ht="13.5" thickBot="1">
      <c r="C16" s="1" t="s">
        <v>11</v>
      </c>
      <c r="D16" s="1" t="s">
        <v>12</v>
      </c>
      <c r="E16" s="1" t="s">
        <v>13</v>
      </c>
      <c r="F16" s="1" t="s">
        <v>14</v>
      </c>
    </row>
    <row r="17" spans="2:6" ht="12.75">
      <c r="B17" s="1" t="s">
        <v>7</v>
      </c>
      <c r="C17" s="49">
        <v>0</v>
      </c>
      <c r="D17" s="50">
        <v>0</v>
      </c>
      <c r="E17" s="50">
        <v>1.0000000000001106</v>
      </c>
      <c r="F17" s="51">
        <v>0</v>
      </c>
    </row>
    <row r="18" spans="2:6" ht="12.75">
      <c r="B18" s="1" t="s">
        <v>8</v>
      </c>
      <c r="C18" s="52">
        <v>0</v>
      </c>
      <c r="D18" s="27">
        <v>0</v>
      </c>
      <c r="E18" s="27">
        <v>0</v>
      </c>
      <c r="F18" s="53">
        <v>0</v>
      </c>
    </row>
    <row r="19" spans="2:6" ht="12.75">
      <c r="B19" s="1" t="s">
        <v>9</v>
      </c>
      <c r="C19" s="52">
        <v>2.9999999999643623</v>
      </c>
      <c r="D19" s="27">
        <v>0.9999999999643627</v>
      </c>
      <c r="E19" s="27">
        <v>0</v>
      </c>
      <c r="F19" s="53">
        <v>0</v>
      </c>
    </row>
    <row r="20" spans="2:6" ht="12.75">
      <c r="B20" s="1" t="s">
        <v>10</v>
      </c>
      <c r="C20" s="52">
        <v>6.000000000073701</v>
      </c>
      <c r="D20" s="27">
        <v>0</v>
      </c>
      <c r="E20" s="27">
        <v>0</v>
      </c>
      <c r="F20" s="53">
        <v>0</v>
      </c>
    </row>
    <row r="21" spans="2:6" ht="13.5" thickBot="1">
      <c r="B21" s="1" t="s">
        <v>101</v>
      </c>
      <c r="C21" s="54">
        <v>1</v>
      </c>
      <c r="D21" s="55">
        <v>2.00000000000011</v>
      </c>
      <c r="E21" s="55">
        <v>3</v>
      </c>
      <c r="F21" s="56">
        <v>1</v>
      </c>
    </row>
    <row r="22" spans="3:6" ht="12.75">
      <c r="C22" s="2"/>
      <c r="D22" s="2"/>
      <c r="E22" s="2"/>
      <c r="F22" s="2"/>
    </row>
    <row r="23" ht="13.5" thickBot="1"/>
    <row r="24" spans="1:2" ht="13.5" thickBot="1">
      <c r="A24" s="1" t="s">
        <v>95</v>
      </c>
      <c r="B24" s="11">
        <f>G9*SUM(C17:F17)+2*G10*SUM(C18:E18)+3*G11*SUM(C19:D19)+4*G12*(C20)+C13*SUM(C21:F21)+C10*SUM(C4:F4)</f>
        <v>230260.00000036982</v>
      </c>
    </row>
    <row r="26" spans="1:2" ht="12.75">
      <c r="A26" s="60" t="s">
        <v>1</v>
      </c>
      <c r="B26" s="61"/>
    </row>
    <row r="27" spans="2:5" ht="25.5">
      <c r="B27" s="44" t="s">
        <v>97</v>
      </c>
      <c r="C27" s="1" t="s">
        <v>15</v>
      </c>
      <c r="E27" s="1" t="s">
        <v>16</v>
      </c>
    </row>
    <row r="28" spans="2:5" ht="12.75">
      <c r="B28" s="3" t="s">
        <v>2</v>
      </c>
      <c r="C28" s="33">
        <f>C17+C18+C19+C20+C21</f>
        <v>10.000000000038064</v>
      </c>
      <c r="D28" s="8" t="s">
        <v>0</v>
      </c>
      <c r="E28" s="34">
        <f>C5</f>
        <v>10</v>
      </c>
    </row>
    <row r="29" spans="2:5" ht="12.75">
      <c r="B29" s="6" t="s">
        <v>3</v>
      </c>
      <c r="C29" s="35">
        <f>C18+C19+C20+D17+D18+D19+D21</f>
        <v>12.000000000002537</v>
      </c>
      <c r="D29" s="8" t="s">
        <v>0</v>
      </c>
      <c r="E29" s="36">
        <f>D5</f>
        <v>12</v>
      </c>
    </row>
    <row r="30" spans="2:5" ht="12.75">
      <c r="B30" s="6" t="s">
        <v>4</v>
      </c>
      <c r="C30" s="35">
        <f>C19+C20+D18+D19+E17+E18+E21</f>
        <v>14.000000000002537</v>
      </c>
      <c r="D30" s="8" t="s">
        <v>0</v>
      </c>
      <c r="E30" s="36">
        <f>E5</f>
        <v>14</v>
      </c>
    </row>
    <row r="31" spans="2:5" ht="12.75">
      <c r="B31" s="7" t="s">
        <v>5</v>
      </c>
      <c r="C31" s="37">
        <f>C20+D19+E18+F17+F21</f>
        <v>8.000000000038064</v>
      </c>
      <c r="D31" s="57" t="s">
        <v>0</v>
      </c>
      <c r="E31" s="38">
        <f>F5</f>
        <v>8</v>
      </c>
    </row>
    <row r="32" spans="3:5" ht="12.75">
      <c r="C32" s="12"/>
      <c r="D32" s="13"/>
      <c r="E32" s="12"/>
    </row>
    <row r="33" ht="12.75">
      <c r="B33" s="1" t="s">
        <v>96</v>
      </c>
    </row>
    <row r="34" spans="2:5" ht="12.75">
      <c r="B34" s="3" t="s">
        <v>11</v>
      </c>
      <c r="C34" s="33">
        <f>C21</f>
        <v>1</v>
      </c>
      <c r="D34" s="8" t="s">
        <v>0</v>
      </c>
      <c r="E34" s="34">
        <f>C4</f>
        <v>1</v>
      </c>
    </row>
    <row r="35" spans="2:5" ht="12.75">
      <c r="B35" s="6" t="s">
        <v>12</v>
      </c>
      <c r="C35" s="35">
        <f>D21</f>
        <v>2.00000000000011</v>
      </c>
      <c r="D35" s="8" t="s">
        <v>0</v>
      </c>
      <c r="E35" s="36">
        <f>D4</f>
        <v>2</v>
      </c>
    </row>
    <row r="36" spans="2:5" ht="12.75">
      <c r="B36" s="6" t="s">
        <v>13</v>
      </c>
      <c r="C36" s="35">
        <f>E21</f>
        <v>3</v>
      </c>
      <c r="D36" s="8" t="s">
        <v>0</v>
      </c>
      <c r="E36" s="36">
        <f>E4</f>
        <v>3</v>
      </c>
    </row>
    <row r="37" spans="2:5" ht="12.75">
      <c r="B37" s="7" t="s">
        <v>14</v>
      </c>
      <c r="C37" s="37">
        <f>F21</f>
        <v>1</v>
      </c>
      <c r="D37" s="57" t="s">
        <v>0</v>
      </c>
      <c r="E37" s="38">
        <f>F4</f>
        <v>1</v>
      </c>
    </row>
    <row r="38" spans="2:3" ht="12.75">
      <c r="B38" t="s">
        <v>68</v>
      </c>
      <c r="C38" s="39">
        <f>SUM(C34:C37)</f>
        <v>7.00000000000011</v>
      </c>
    </row>
    <row r="39" spans="2:3" ht="26.25" thickBot="1">
      <c r="B39" s="18" t="s">
        <v>69</v>
      </c>
      <c r="C39" s="43">
        <f>SUM(C4:F4)-C38</f>
        <v>-1.1013412404281553E-13</v>
      </c>
    </row>
    <row r="40" ht="14.25" thickBot="1" thickTop="1"/>
    <row r="41" spans="2:6" ht="13.5" thickBot="1">
      <c r="B41" s="46" t="s">
        <v>100</v>
      </c>
      <c r="C41" s="47"/>
      <c r="D41" s="47"/>
      <c r="E41" s="48"/>
      <c r="F41" s="45">
        <f>'No Layoffs'!B24-'Layoffs Possible'!B24</f>
        <v>1440.0000003698224</v>
      </c>
    </row>
  </sheetData>
  <mergeCells count="2">
    <mergeCell ref="B8:C8"/>
    <mergeCell ref="A26:B2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4.0039062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70</v>
      </c>
    </row>
    <row r="2" ht="12.75">
      <c r="A2" s="1" t="s">
        <v>91</v>
      </c>
    </row>
    <row r="3" ht="12.75">
      <c r="A3" s="1" t="s">
        <v>92</v>
      </c>
    </row>
    <row r="6" ht="13.5" thickBot="1">
      <c r="A6" t="s">
        <v>17</v>
      </c>
    </row>
    <row r="7" spans="2:8" ht="12.75">
      <c r="B7" s="41"/>
      <c r="C7" s="41"/>
      <c r="D7" s="41" t="s">
        <v>20</v>
      </c>
      <c r="E7" s="41" t="s">
        <v>22</v>
      </c>
      <c r="F7" s="41" t="s">
        <v>24</v>
      </c>
      <c r="G7" s="41" t="s">
        <v>26</v>
      </c>
      <c r="H7" s="41" t="s">
        <v>26</v>
      </c>
    </row>
    <row r="8" spans="2:8" ht="13.5" thickBot="1">
      <c r="B8" s="42" t="s">
        <v>18</v>
      </c>
      <c r="C8" s="42" t="s">
        <v>19</v>
      </c>
      <c r="D8" s="42" t="s">
        <v>21</v>
      </c>
      <c r="E8" s="42" t="s">
        <v>23</v>
      </c>
      <c r="F8" s="42" t="s">
        <v>25</v>
      </c>
      <c r="G8" s="42" t="s">
        <v>27</v>
      </c>
      <c r="H8" s="42" t="s">
        <v>28</v>
      </c>
    </row>
    <row r="9" spans="2:8" ht="12.75">
      <c r="B9" s="14" t="s">
        <v>50</v>
      </c>
      <c r="C9" s="14" t="s">
        <v>33</v>
      </c>
      <c r="D9" s="16">
        <v>0</v>
      </c>
      <c r="E9" s="16">
        <v>1515.0000001649169</v>
      </c>
      <c r="F9" s="14">
        <v>6000.000000058208</v>
      </c>
      <c r="G9" s="14">
        <v>1E+30</v>
      </c>
      <c r="H9" s="14">
        <v>1515.0000001649169</v>
      </c>
    </row>
    <row r="10" spans="2:8" ht="12.75">
      <c r="B10" s="14" t="s">
        <v>73</v>
      </c>
      <c r="C10" s="14" t="s">
        <v>34</v>
      </c>
      <c r="D10" s="16">
        <v>0</v>
      </c>
      <c r="E10" s="16">
        <v>1715.0000003511816</v>
      </c>
      <c r="F10" s="14">
        <v>11400.000000139698</v>
      </c>
      <c r="G10" s="14">
        <v>1E+30</v>
      </c>
      <c r="H10" s="14">
        <v>1715.0000003511816</v>
      </c>
    </row>
    <row r="11" spans="2:8" ht="12.75">
      <c r="B11" s="14" t="s">
        <v>74</v>
      </c>
      <c r="C11" s="14" t="s">
        <v>35</v>
      </c>
      <c r="D11" s="16">
        <v>3</v>
      </c>
      <c r="E11" s="16">
        <v>0</v>
      </c>
      <c r="F11" s="14">
        <v>15675.000000046564</v>
      </c>
      <c r="G11" s="14">
        <v>9.999999800157354</v>
      </c>
      <c r="H11" s="14">
        <v>714.9999998956412</v>
      </c>
    </row>
    <row r="12" spans="2:8" ht="12.75">
      <c r="B12" s="14" t="s">
        <v>52</v>
      </c>
      <c r="C12" s="14" t="s">
        <v>36</v>
      </c>
      <c r="D12" s="16">
        <v>7</v>
      </c>
      <c r="E12" s="16">
        <v>0</v>
      </c>
      <c r="F12" s="14">
        <v>20159.999999991018</v>
      </c>
      <c r="G12" s="14">
        <v>714.9999998974539</v>
      </c>
      <c r="H12" s="14">
        <v>9.999999800182733</v>
      </c>
    </row>
    <row r="13" spans="2:8" ht="12.75">
      <c r="B13" s="14" t="s">
        <v>58</v>
      </c>
      <c r="C13" s="14" t="s">
        <v>37</v>
      </c>
      <c r="D13" s="16">
        <v>0</v>
      </c>
      <c r="E13" s="16">
        <v>800.0000001629815</v>
      </c>
      <c r="F13" s="14">
        <v>6000.000000058208</v>
      </c>
      <c r="G13" s="14">
        <v>1E+30</v>
      </c>
      <c r="H13" s="14">
        <v>800.0000001629815</v>
      </c>
    </row>
    <row r="14" spans="2:8" ht="12.75">
      <c r="B14" s="14" t="s">
        <v>75</v>
      </c>
      <c r="C14" s="14" t="s">
        <v>38</v>
      </c>
      <c r="D14" s="16">
        <v>0</v>
      </c>
      <c r="E14" s="16">
        <v>209.99999998642187</v>
      </c>
      <c r="F14" s="14">
        <v>11400.000000139698</v>
      </c>
      <c r="G14" s="14">
        <v>1E+30</v>
      </c>
      <c r="H14" s="14">
        <v>209.99999998642187</v>
      </c>
    </row>
    <row r="15" spans="2:8" ht="12.75">
      <c r="B15" s="14" t="s">
        <v>76</v>
      </c>
      <c r="C15" s="14" t="s">
        <v>39</v>
      </c>
      <c r="D15" s="16">
        <v>1</v>
      </c>
      <c r="E15" s="16">
        <v>0</v>
      </c>
      <c r="F15" s="14">
        <v>15675.000000046566</v>
      </c>
      <c r="G15" s="14">
        <v>9.999999800157356</v>
      </c>
      <c r="H15" s="14">
        <v>714.9999998956395</v>
      </c>
    </row>
    <row r="16" spans="2:8" ht="12.75">
      <c r="B16" s="14" t="s">
        <v>77</v>
      </c>
      <c r="C16" s="14" t="s">
        <v>40</v>
      </c>
      <c r="D16" s="16">
        <v>0</v>
      </c>
      <c r="E16" s="16">
        <v>9.999999800157354</v>
      </c>
      <c r="F16" s="14">
        <v>6000.000000058208</v>
      </c>
      <c r="G16" s="14">
        <v>1E+30</v>
      </c>
      <c r="H16" s="14">
        <v>9.999999800157354</v>
      </c>
    </row>
    <row r="17" spans="2:8" ht="12.75">
      <c r="B17" s="14" t="s">
        <v>78</v>
      </c>
      <c r="C17" s="14" t="s">
        <v>41</v>
      </c>
      <c r="D17" s="16">
        <v>0</v>
      </c>
      <c r="E17" s="16">
        <v>925.0000003605064</v>
      </c>
      <c r="F17" s="14">
        <v>11400.000000139697</v>
      </c>
      <c r="G17" s="14">
        <v>1E+30</v>
      </c>
      <c r="H17" s="14">
        <v>925.0000003605064</v>
      </c>
    </row>
    <row r="18" spans="2:8" ht="12.75">
      <c r="B18" s="14" t="s">
        <v>79</v>
      </c>
      <c r="C18" s="14" t="s">
        <v>42</v>
      </c>
      <c r="D18" s="16">
        <v>0</v>
      </c>
      <c r="E18" s="16">
        <v>1515.0000000332207</v>
      </c>
      <c r="F18" s="14">
        <v>5999.999999767168</v>
      </c>
      <c r="G18" s="14">
        <v>1E+30</v>
      </c>
      <c r="H18" s="14">
        <v>1515.0000000332207</v>
      </c>
    </row>
    <row r="19" spans="2:8" ht="12.75">
      <c r="B19" s="14" t="s">
        <v>54</v>
      </c>
      <c r="C19" s="14" t="s">
        <v>43</v>
      </c>
      <c r="D19" s="16">
        <v>0</v>
      </c>
      <c r="E19" s="16">
        <v>714.9999998702374</v>
      </c>
      <c r="F19" s="14">
        <v>5199.999999604188</v>
      </c>
      <c r="G19" s="14">
        <v>1E+30</v>
      </c>
      <c r="H19" s="14">
        <v>714.9999998702374</v>
      </c>
    </row>
    <row r="20" spans="2:8" ht="12.75">
      <c r="B20" s="14" t="s">
        <v>80</v>
      </c>
      <c r="C20" s="14" t="s">
        <v>44</v>
      </c>
      <c r="D20" s="16">
        <v>1</v>
      </c>
      <c r="E20" s="16">
        <v>0</v>
      </c>
      <c r="F20" s="14">
        <v>5199.999999895226</v>
      </c>
      <c r="G20" s="14">
        <v>790.0000002658114</v>
      </c>
      <c r="H20" s="14">
        <v>9.999999800157356</v>
      </c>
    </row>
    <row r="21" spans="2:8" ht="12.75">
      <c r="B21" s="14" t="s">
        <v>81</v>
      </c>
      <c r="C21" s="14" t="s">
        <v>45</v>
      </c>
      <c r="D21" s="16">
        <v>3</v>
      </c>
      <c r="E21" s="16">
        <v>0</v>
      </c>
      <c r="F21" s="14">
        <v>5199.999999992238</v>
      </c>
      <c r="G21" s="14">
        <v>790.0000002658111</v>
      </c>
      <c r="H21" s="14">
        <v>1E+30</v>
      </c>
    </row>
    <row r="22" spans="2:8" ht="13.5" thickBot="1">
      <c r="B22" s="15" t="s">
        <v>82</v>
      </c>
      <c r="C22" s="15" t="s">
        <v>46</v>
      </c>
      <c r="D22" s="17">
        <v>0</v>
      </c>
      <c r="E22" s="17">
        <v>714.9999998702393</v>
      </c>
      <c r="F22" s="15">
        <v>5199.999999604188</v>
      </c>
      <c r="G22" s="15">
        <v>1E+30</v>
      </c>
      <c r="H22" s="15">
        <v>714.9999998702393</v>
      </c>
    </row>
    <row r="24" ht="13.5" thickBot="1">
      <c r="A24" t="s">
        <v>1</v>
      </c>
    </row>
    <row r="25" spans="2:8" ht="12.75">
      <c r="B25" s="41"/>
      <c r="C25" s="41"/>
      <c r="D25" s="41" t="s">
        <v>20</v>
      </c>
      <c r="E25" s="41" t="s">
        <v>29</v>
      </c>
      <c r="F25" s="41" t="s">
        <v>31</v>
      </c>
      <c r="G25" s="41" t="s">
        <v>26</v>
      </c>
      <c r="H25" s="41" t="s">
        <v>26</v>
      </c>
    </row>
    <row r="26" spans="2:8" ht="13.5" thickBot="1">
      <c r="B26" s="42" t="s">
        <v>18</v>
      </c>
      <c r="C26" s="42" t="s">
        <v>19</v>
      </c>
      <c r="D26" s="42" t="s">
        <v>21</v>
      </c>
      <c r="E26" s="42" t="s">
        <v>30</v>
      </c>
      <c r="F26" s="42" t="s">
        <v>32</v>
      </c>
      <c r="G26" s="42" t="s">
        <v>27</v>
      </c>
      <c r="H26" s="42" t="s">
        <v>28</v>
      </c>
    </row>
    <row r="27" spans="2:8" ht="12.75">
      <c r="B27" s="14" t="s">
        <v>83</v>
      </c>
      <c r="C27" s="14" t="s">
        <v>47</v>
      </c>
      <c r="D27" s="16">
        <v>10</v>
      </c>
      <c r="E27" s="16">
        <v>4484.999999903745</v>
      </c>
      <c r="F27" s="14">
        <v>10</v>
      </c>
      <c r="G27" s="14">
        <v>0.9999999999976699</v>
      </c>
      <c r="H27" s="14">
        <v>7.000000000001452</v>
      </c>
    </row>
    <row r="28" spans="2:8" ht="12.75">
      <c r="B28" s="14" t="s">
        <v>84</v>
      </c>
      <c r="C28" s="14" t="s">
        <v>48</v>
      </c>
      <c r="D28" s="16">
        <v>12</v>
      </c>
      <c r="E28" s="16">
        <v>5199.999999907344</v>
      </c>
      <c r="F28" s="14">
        <v>12</v>
      </c>
      <c r="G28" s="14">
        <v>0.9999999999977798</v>
      </c>
      <c r="H28" s="14">
        <v>0.9999999999976691</v>
      </c>
    </row>
    <row r="29" spans="2:8" ht="12.75">
      <c r="B29" s="14" t="s">
        <v>85</v>
      </c>
      <c r="C29" s="14" t="s">
        <v>49</v>
      </c>
      <c r="D29" s="16">
        <v>14</v>
      </c>
      <c r="E29" s="16">
        <v>5990.000000272011</v>
      </c>
      <c r="F29" s="14">
        <v>14</v>
      </c>
      <c r="G29" s="14">
        <v>0.9999999999976693</v>
      </c>
      <c r="H29" s="14">
        <v>0.9999999999976699</v>
      </c>
    </row>
    <row r="30" spans="2:8" ht="12.75">
      <c r="B30" s="14" t="s">
        <v>86</v>
      </c>
      <c r="C30" s="14" t="s">
        <v>51</v>
      </c>
      <c r="D30" s="16">
        <v>8</v>
      </c>
      <c r="E30" s="16">
        <v>4484.999999903741</v>
      </c>
      <c r="F30" s="14">
        <v>8</v>
      </c>
      <c r="G30" s="14">
        <v>2.999999999993008</v>
      </c>
      <c r="H30" s="14">
        <v>7.00000000000145</v>
      </c>
    </row>
    <row r="31" spans="2:8" ht="12.75">
      <c r="B31" s="14" t="s">
        <v>87</v>
      </c>
      <c r="C31" s="14" t="s">
        <v>53</v>
      </c>
      <c r="D31" s="16">
        <v>0</v>
      </c>
      <c r="E31" s="16">
        <v>0</v>
      </c>
      <c r="F31" s="14">
        <v>1</v>
      </c>
      <c r="G31" s="14">
        <v>1E+30</v>
      </c>
      <c r="H31" s="14">
        <v>1</v>
      </c>
    </row>
    <row r="32" spans="2:8" ht="12.75">
      <c r="B32" s="14" t="s">
        <v>88</v>
      </c>
      <c r="C32" s="14" t="s">
        <v>55</v>
      </c>
      <c r="D32" s="16">
        <v>1</v>
      </c>
      <c r="E32" s="16">
        <v>0</v>
      </c>
      <c r="F32" s="14">
        <v>2</v>
      </c>
      <c r="G32" s="14">
        <v>1E+30</v>
      </c>
      <c r="H32" s="14">
        <v>1</v>
      </c>
    </row>
    <row r="33" spans="2:8" ht="12.75">
      <c r="B33" s="14" t="s">
        <v>89</v>
      </c>
      <c r="C33" s="14" t="s">
        <v>56</v>
      </c>
      <c r="D33" s="16">
        <v>3</v>
      </c>
      <c r="E33" s="16">
        <v>-790.0000002653135</v>
      </c>
      <c r="F33" s="14">
        <v>3</v>
      </c>
      <c r="G33" s="14">
        <v>1.0000000000006306</v>
      </c>
      <c r="H33" s="14">
        <v>1.00000000000063</v>
      </c>
    </row>
    <row r="34" spans="2:8" ht="13.5" thickBot="1">
      <c r="B34" s="15" t="s">
        <v>90</v>
      </c>
      <c r="C34" s="15" t="s">
        <v>57</v>
      </c>
      <c r="D34" s="17">
        <v>0</v>
      </c>
      <c r="E34" s="17">
        <v>0</v>
      </c>
      <c r="F34" s="15">
        <v>1</v>
      </c>
      <c r="G34" s="15">
        <v>1E+30</v>
      </c>
      <c r="H34" s="15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6" max="6" width="9.00390625" style="0" customWidth="1"/>
    <col min="7" max="7" width="10.00390625" style="0" customWidth="1"/>
  </cols>
  <sheetData>
    <row r="1" ht="12.75">
      <c r="A1" s="1" t="s">
        <v>94</v>
      </c>
    </row>
    <row r="2" ht="12.75">
      <c r="A2" s="1"/>
    </row>
    <row r="3" spans="1:6" ht="12.75">
      <c r="A3" s="1"/>
      <c r="C3" s="20" t="s">
        <v>11</v>
      </c>
      <c r="D3" s="20" t="s">
        <v>12</v>
      </c>
      <c r="E3" s="20" t="s">
        <v>13</v>
      </c>
      <c r="F3" s="20" t="s">
        <v>14</v>
      </c>
    </row>
    <row r="4" spans="1:6" ht="38.25">
      <c r="A4" s="1"/>
      <c r="B4" s="18" t="s">
        <v>63</v>
      </c>
      <c r="C4" s="3">
        <v>1</v>
      </c>
      <c r="D4" s="4">
        <v>2</v>
      </c>
      <c r="E4" s="4">
        <v>3</v>
      </c>
      <c r="F4" s="5">
        <v>1</v>
      </c>
    </row>
    <row r="5" spans="1:6" ht="12.75">
      <c r="A5" s="1"/>
      <c r="B5" t="s">
        <v>59</v>
      </c>
      <c r="C5" s="30">
        <v>10</v>
      </c>
      <c r="D5" s="31">
        <v>12</v>
      </c>
      <c r="E5" s="31">
        <v>14</v>
      </c>
      <c r="F5" s="32">
        <v>8</v>
      </c>
    </row>
    <row r="6" spans="1:6" ht="12.75">
      <c r="A6" s="1"/>
      <c r="C6" s="21"/>
      <c r="D6" s="21"/>
      <c r="E6" s="21"/>
      <c r="F6" s="21"/>
    </row>
    <row r="7" ht="12.75">
      <c r="A7" s="1"/>
    </row>
    <row r="8" spans="1:8" ht="12.75">
      <c r="A8" s="1"/>
      <c r="B8" s="58" t="s">
        <v>64</v>
      </c>
      <c r="C8" s="59"/>
      <c r="E8" s="28" t="s">
        <v>66</v>
      </c>
      <c r="F8" s="28"/>
      <c r="G8" s="29"/>
      <c r="H8" s="29"/>
    </row>
    <row r="9" spans="1:7" ht="38.25">
      <c r="A9" s="1"/>
      <c r="B9" s="19" t="s">
        <v>60</v>
      </c>
      <c r="C9" s="25">
        <v>600</v>
      </c>
      <c r="E9" s="1" t="s">
        <v>7</v>
      </c>
      <c r="G9" s="22">
        <v>6000</v>
      </c>
    </row>
    <row r="10" spans="1:7" ht="25.5">
      <c r="A10" s="1"/>
      <c r="B10" s="18" t="s">
        <v>99</v>
      </c>
      <c r="C10" s="25">
        <f>SUM(C9)</f>
        <v>600</v>
      </c>
      <c r="E10" s="1" t="s">
        <v>8</v>
      </c>
      <c r="G10" s="23">
        <v>5700</v>
      </c>
    </row>
    <row r="11" spans="1:7" ht="25.5">
      <c r="A11" s="1"/>
      <c r="B11" s="18" t="s">
        <v>61</v>
      </c>
      <c r="C11" s="23">
        <v>3200</v>
      </c>
      <c r="E11" s="1" t="s">
        <v>9</v>
      </c>
      <c r="G11" s="23">
        <v>5225</v>
      </c>
    </row>
    <row r="12" spans="1:7" ht="15.75" customHeight="1">
      <c r="A12" s="1"/>
      <c r="B12" s="18" t="s">
        <v>62</v>
      </c>
      <c r="C12" s="24">
        <v>2000</v>
      </c>
      <c r="E12" s="1" t="s">
        <v>10</v>
      </c>
      <c r="G12" s="24">
        <v>5040</v>
      </c>
    </row>
    <row r="13" spans="1:3" ht="15.75" customHeight="1">
      <c r="A13" s="1"/>
      <c r="B13" t="s">
        <v>67</v>
      </c>
      <c r="C13" s="25">
        <f>SUM(C11:C12)</f>
        <v>5200</v>
      </c>
    </row>
    <row r="14" spans="1:3" ht="15.75" customHeight="1" thickBot="1">
      <c r="A14" s="1"/>
      <c r="B14" s="18" t="s">
        <v>65</v>
      </c>
      <c r="C14" s="26">
        <f>SUM(C13,C10)</f>
        <v>5800</v>
      </c>
    </row>
    <row r="15" ht="12.75" customHeight="1" thickTop="1">
      <c r="B15" s="18"/>
    </row>
    <row r="16" spans="3:6" ht="13.5" thickBot="1">
      <c r="C16" s="1" t="s">
        <v>11</v>
      </c>
      <c r="D16" s="1" t="s">
        <v>12</v>
      </c>
      <c r="E16" s="1" t="s">
        <v>13</v>
      </c>
      <c r="F16" s="1" t="s">
        <v>14</v>
      </c>
    </row>
    <row r="17" spans="2:6" ht="12.75">
      <c r="B17" s="1" t="s">
        <v>7</v>
      </c>
      <c r="C17" s="49">
        <v>0</v>
      </c>
      <c r="D17" s="50">
        <v>0</v>
      </c>
      <c r="E17" s="50">
        <v>0</v>
      </c>
      <c r="F17" s="51">
        <v>0</v>
      </c>
    </row>
    <row r="18" spans="2:6" ht="12.75">
      <c r="B18" s="1" t="s">
        <v>8</v>
      </c>
      <c r="C18" s="52">
        <v>0</v>
      </c>
      <c r="D18" s="27">
        <v>0</v>
      </c>
      <c r="E18" s="27">
        <v>0</v>
      </c>
      <c r="F18" s="53">
        <v>0</v>
      </c>
    </row>
    <row r="19" spans="2:6" ht="12.75">
      <c r="B19" s="1" t="s">
        <v>9</v>
      </c>
      <c r="C19" s="52">
        <v>3</v>
      </c>
      <c r="D19" s="27">
        <v>1</v>
      </c>
      <c r="E19" s="27">
        <v>0</v>
      </c>
      <c r="F19" s="53">
        <v>0</v>
      </c>
    </row>
    <row r="20" spans="2:6" ht="12.75">
      <c r="B20" s="1" t="s">
        <v>10</v>
      </c>
      <c r="C20" s="52">
        <v>7</v>
      </c>
      <c r="D20" s="27">
        <v>0</v>
      </c>
      <c r="E20" s="27">
        <v>0</v>
      </c>
      <c r="F20" s="53">
        <v>0</v>
      </c>
    </row>
    <row r="21" spans="2:6" ht="13.5" thickBot="1">
      <c r="B21" s="1" t="s">
        <v>101</v>
      </c>
      <c r="C21" s="54">
        <v>0</v>
      </c>
      <c r="D21" s="55">
        <v>1</v>
      </c>
      <c r="E21" s="55">
        <v>3</v>
      </c>
      <c r="F21" s="56">
        <v>0</v>
      </c>
    </row>
    <row r="22" spans="3:6" ht="12.75">
      <c r="C22" s="2"/>
      <c r="D22" s="2"/>
      <c r="E22" s="2"/>
      <c r="F22" s="2"/>
    </row>
    <row r="23" ht="13.5" thickBot="1"/>
    <row r="24" spans="1:2" ht="13.5" thickBot="1">
      <c r="A24" s="1" t="s">
        <v>95</v>
      </c>
      <c r="B24" s="11">
        <f>G9*SUM(C17:F17)+2*G10*SUM(C18:E18)+3*G11*SUM(C19:D19)+4*G12*(C20)+C13*SUM(C21:F21)+C10*SUM(C4:F4)</f>
        <v>228820</v>
      </c>
    </row>
    <row r="26" spans="1:2" ht="12.75">
      <c r="A26" s="60" t="s">
        <v>1</v>
      </c>
      <c r="B26" s="61"/>
    </row>
    <row r="27" spans="2:5" ht="25.5">
      <c r="B27" s="44" t="s">
        <v>97</v>
      </c>
      <c r="C27" s="1" t="s">
        <v>15</v>
      </c>
      <c r="E27" s="1" t="s">
        <v>16</v>
      </c>
    </row>
    <row r="28" spans="2:5" ht="12.75">
      <c r="B28" s="3" t="s">
        <v>2</v>
      </c>
      <c r="C28" s="33">
        <f>C17+C18+C19+C20+C21</f>
        <v>10</v>
      </c>
      <c r="D28" s="8" t="s">
        <v>0</v>
      </c>
      <c r="E28" s="34">
        <f>C5</f>
        <v>10</v>
      </c>
    </row>
    <row r="29" spans="2:5" ht="12.75">
      <c r="B29" s="6" t="s">
        <v>3</v>
      </c>
      <c r="C29" s="35">
        <f>C18+C19+C20+D17+D18+D19+D21</f>
        <v>12</v>
      </c>
      <c r="D29" s="9" t="s">
        <v>0</v>
      </c>
      <c r="E29" s="36">
        <f>D5</f>
        <v>12</v>
      </c>
    </row>
    <row r="30" spans="2:5" ht="12.75">
      <c r="B30" s="6" t="s">
        <v>4</v>
      </c>
      <c r="C30" s="35">
        <f>C19+C20+D18+D19+E17+E18+E21</f>
        <v>14</v>
      </c>
      <c r="D30" s="9" t="s">
        <v>0</v>
      </c>
      <c r="E30" s="36">
        <f>E5</f>
        <v>14</v>
      </c>
    </row>
    <row r="31" spans="2:5" ht="12.75">
      <c r="B31" s="7" t="s">
        <v>5</v>
      </c>
      <c r="C31" s="37">
        <f>C20+D19+E18+F17+F21</f>
        <v>8</v>
      </c>
      <c r="D31" s="10" t="s">
        <v>0</v>
      </c>
      <c r="E31" s="38">
        <f>F5</f>
        <v>8</v>
      </c>
    </row>
    <row r="32" spans="3:5" ht="12.75">
      <c r="C32" s="12"/>
      <c r="D32" s="13"/>
      <c r="E32" s="12"/>
    </row>
    <row r="33" ht="12.75">
      <c r="B33" s="1" t="s">
        <v>98</v>
      </c>
    </row>
    <row r="34" spans="2:5" ht="12.75">
      <c r="B34" s="3" t="s">
        <v>11</v>
      </c>
      <c r="C34" s="33">
        <f>C21</f>
        <v>0</v>
      </c>
      <c r="D34" s="8" t="s">
        <v>6</v>
      </c>
      <c r="E34" s="34">
        <f>C4</f>
        <v>1</v>
      </c>
    </row>
    <row r="35" spans="2:5" ht="12.75">
      <c r="B35" s="6" t="s">
        <v>12</v>
      </c>
      <c r="C35" s="35">
        <f>D21</f>
        <v>1</v>
      </c>
      <c r="D35" s="9" t="s">
        <v>6</v>
      </c>
      <c r="E35" s="36">
        <f>D4</f>
        <v>2</v>
      </c>
    </row>
    <row r="36" spans="2:5" ht="12.75">
      <c r="B36" s="6" t="s">
        <v>13</v>
      </c>
      <c r="C36" s="35">
        <f>E21</f>
        <v>3</v>
      </c>
      <c r="D36" s="9" t="s">
        <v>6</v>
      </c>
      <c r="E36" s="36">
        <f>E4</f>
        <v>3</v>
      </c>
    </row>
    <row r="37" spans="2:5" ht="12.75">
      <c r="B37" s="7" t="s">
        <v>14</v>
      </c>
      <c r="C37" s="37">
        <f>F21</f>
        <v>0</v>
      </c>
      <c r="D37" s="10" t="s">
        <v>6</v>
      </c>
      <c r="E37" s="38">
        <f>F4</f>
        <v>1</v>
      </c>
    </row>
    <row r="38" spans="2:3" ht="12.75">
      <c r="B38" t="s">
        <v>68</v>
      </c>
      <c r="C38" s="39">
        <f>SUM(C34:C37)</f>
        <v>4</v>
      </c>
    </row>
    <row r="39" spans="2:3" ht="26.25" thickBot="1">
      <c r="B39" s="18" t="s">
        <v>69</v>
      </c>
      <c r="C39" s="40">
        <f>SUM(C4:F4)-C38</f>
        <v>3</v>
      </c>
    </row>
    <row r="40" ht="14.25" thickBot="1" thickTop="1"/>
    <row r="41" spans="2:7" ht="13.5" thickBot="1">
      <c r="B41" s="46" t="s">
        <v>102</v>
      </c>
      <c r="C41" s="47"/>
      <c r="D41" s="47"/>
      <c r="E41" s="47"/>
      <c r="F41" s="48"/>
      <c r="G41" s="45">
        <f>'No Layoffs'!B24-'Layoffs Possible'!B24</f>
        <v>1440.0000003698224</v>
      </c>
    </row>
  </sheetData>
  <mergeCells count="2">
    <mergeCell ref="B8:C8"/>
    <mergeCell ref="A26:B2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 User</dc:creator>
  <cp:keywords/>
  <dc:description/>
  <cp:lastModifiedBy>Brandon Miller</cp:lastModifiedBy>
  <cp:lastPrinted>2002-03-26T22:30:35Z</cp:lastPrinted>
  <dcterms:created xsi:type="dcterms:W3CDTF">2002-03-26T21:38:45Z</dcterms:created>
  <dcterms:modified xsi:type="dcterms:W3CDTF">2003-04-14T02:38:48Z</dcterms:modified>
  <cp:category/>
  <cp:version/>
  <cp:contentType/>
  <cp:contentStatus/>
</cp:coreProperties>
</file>